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Przedmiar" sheetId="1" r:id="rId1"/>
    <sheet name="Kosztorys_ofertowy" sheetId="2" r:id="rId2"/>
  </sheets>
  <definedNames>
    <definedName name="_xlnm.Print_Area" localSheetId="1">'Kosztorys_ofertowy'!$A$1:$I$39</definedName>
    <definedName name="_xlnm.Print_Area" localSheetId="0">'Przedmiar'!$A$1:$G$39</definedName>
  </definedNames>
  <calcPr fullCalcOnLoad="1"/>
</workbook>
</file>

<file path=xl/sharedStrings.xml><?xml version="1.0" encoding="utf-8"?>
<sst xmlns="http://schemas.openxmlformats.org/spreadsheetml/2006/main" count="329" uniqueCount="134">
  <si>
    <t>Numer</t>
  </si>
  <si>
    <t>Nr spec.</t>
  </si>
  <si>
    <t>Podstawa</t>
  </si>
  <si>
    <t>Opis</t>
  </si>
  <si>
    <t>Jedn.</t>
  </si>
  <si>
    <t>Ilość</t>
  </si>
  <si>
    <t>Krotn.</t>
  </si>
  <si>
    <t>Przedmiar</t>
  </si>
  <si>
    <t>Przebudowa drogi powiatowej nr K1956 w powiecie Myślenickim</t>
  </si>
  <si>
    <t>Rozdział</t>
  </si>
  <si>
    <t>Przebudowa drogi powiatowej K1956</t>
  </si>
  <si>
    <t>Chodnik i nawierzchnia - km od 0+398 do 0+708</t>
  </si>
  <si>
    <t>1</t>
  </si>
  <si>
    <t>Element</t>
  </si>
  <si>
    <t xml:space="preserve">Roboty przygotowawcze </t>
  </si>
  <si>
    <t>1.1</t>
  </si>
  <si>
    <t>D-01.01.01</t>
  </si>
  <si>
    <t>KNR 201/119/4</t>
  </si>
  <si>
    <t>Roboty pomiarowe przy liniowych robotach ziemnych - trasa drogi w terenie pagórkowatym lub podgórskim</t>
  </si>
  <si>
    <t>km</t>
  </si>
  <si>
    <t>1.2</t>
  </si>
  <si>
    <t>D.01.02.04</t>
  </si>
  <si>
    <t>kalk. własna</t>
  </si>
  <si>
    <t>Rozbiórka istniejących zjazdów wraz z wywozem gruzu - rozbiórka murków czołowych, rur przepustowych, nawierzchni bitumicznej, elementów betonowych</t>
  </si>
  <si>
    <t>m2</t>
  </si>
  <si>
    <t>2</t>
  </si>
  <si>
    <t>Chodnik</t>
  </si>
  <si>
    <t>2.1</t>
  </si>
  <si>
    <t>D-01.02.02, D-02.00.00</t>
  </si>
  <si>
    <t>KNNR 1/202/4</t>
  </si>
  <si>
    <r>
      <rPr>
        <sz val="8"/>
        <color indexed="8"/>
        <rFont val="MS Sans Serif"/>
        <family val="2"/>
      </rPr>
      <t>Roboty ziemne wykonywane koparkami podsiębiernymi, z transportem urobku samochodami samowyładowczymi na odległość do 1 km, koparka 0,25 m3, kategoria gruntu III-IV (zdjęcie humusu grubość 20cm)</t>
    </r>
    <r>
      <rPr>
        <sz val="8"/>
        <color indexed="8"/>
        <rFont val="Arial"/>
        <family val="0"/>
      </rPr>
      <t xml:space="preserve"> </t>
    </r>
  </si>
  <si>
    <t>m3</t>
  </si>
  <si>
    <t>2.2</t>
  </si>
  <si>
    <t>D-02.00.00</t>
  </si>
  <si>
    <t>KNNR 1/0407- 02</t>
  </si>
  <si>
    <t>Formowanie i zagęszczanie nasypów spycharkami gąsienicowymi, wysokość do 3,0m, grunt kategorii III, moc 75KM</t>
  </si>
  <si>
    <t>2.3</t>
  </si>
  <si>
    <t>ST-1, D-02.00.00</t>
  </si>
  <si>
    <t>KNR 231/101/1</t>
  </si>
  <si>
    <t>Mechaniczne wykonanie koryta na całej szerokości jezdni w gruncie kat.I-IV głębok. 60 cm  - pod poszerzenia jezdni w ciągu chodnika, pod krawężnik, głębok. 40cm - pod zjazdy w chodniku</t>
  </si>
  <si>
    <t>2.4</t>
  </si>
  <si>
    <t>Roboty ziemne wykonywane koparkami podsiębiernymi, z transportem urobku samochodami samowyładowczymi na odległość do 1·km, koparka 0,25 m3, kategoria gruntu III - z wykorzystaniem materiału na budowie</t>
  </si>
  <si>
    <t>2.5</t>
  </si>
  <si>
    <t>KNNR 1/202/6</t>
  </si>
  <si>
    <t>Roboty ziemne wykonywane koparkami podsiębiernymi, z transportem urobku samochodami samowyładowczymi na odległość do 1·km, koparka 0,40 m3, kategoria  gruntu III-IV - pozysk i dostarczenie materiału na nasyp pod chodnik</t>
  </si>
  <si>
    <t>2.6</t>
  </si>
  <si>
    <t>D-04.04.02, D-08.01.01</t>
  </si>
  <si>
    <t>KNNR 6/403/4</t>
  </si>
  <si>
    <t>Krawężniki wraz z wykonaniem ław, betonowe wystające 20x30·cm, ława betonowa, podsypka cementowo-piaskowa, podbudowa z kruszywa łamanego</t>
  </si>
  <si>
    <t>m</t>
  </si>
  <si>
    <t>2.7</t>
  </si>
  <si>
    <t>D-04.04.02, D-08.05.01</t>
  </si>
  <si>
    <t>KNR 231/607/2</t>
  </si>
  <si>
    <t>Ściek przykrawężnikowy z 3 rzędów kostki brukowej betonowej na podsypce cementowo-piaskowej o Rm=2,5, ławie betonowej (poz. scalona), kostka szara, podbudowie z kruszywa łamanego</t>
  </si>
  <si>
    <t>2.8</t>
  </si>
  <si>
    <t>D-08.03.01</t>
  </si>
  <si>
    <t>KNNR 6/404/5</t>
  </si>
  <si>
    <t>Obrzeża betonowe o wymiarach 30x8 cm na podsypce cementowo-piaskowej, spoiny wypełnione zaprawą cementową wraz z wyk. ławy betonowej</t>
  </si>
  <si>
    <t>2.9</t>
  </si>
  <si>
    <t>D-04.04.02</t>
  </si>
  <si>
    <t>KNNR 6/113/6</t>
  </si>
  <si>
    <t>Podbudowy z kruszyw łamanych, warstwa górna, po zagęszczeniu gr. 20cm (podbudowa pod chodnikiem)</t>
  </si>
  <si>
    <t>2.10</t>
  </si>
  <si>
    <t>KNNR 6/113/3</t>
  </si>
  <si>
    <t>Podbudowa z kruszyw łamanych, warstwa dolna, po zagęszczeniu gr. 25 cm (podbudowa na zjazdach</t>
  </si>
  <si>
    <t>2.11</t>
  </si>
  <si>
    <t>Podbudowy z kruszyw łamanych, warstwa górna, po zagęszczeniu gr. 15cm (podbudowa na zjazdach</t>
  </si>
  <si>
    <t>2.12</t>
  </si>
  <si>
    <t>05.03.23a</t>
  </si>
  <si>
    <t>KNR 231/511/2</t>
  </si>
  <si>
    <t>Nawierzchnie z kostki brukowej betonowej grub. 6 cm na podsypce cementowo-piaskowej, kostka szara</t>
  </si>
  <si>
    <t>2.13</t>
  </si>
  <si>
    <t>KNR 231/511/3 (1)</t>
  </si>
  <si>
    <t>Nawierzchnie z kostki brukowej betonowej, grubość 8·cm, na podsypce cementowo-piaskowej, kostka czerwona</t>
  </si>
  <si>
    <t>2.14</t>
  </si>
  <si>
    <t>KNNR 6/502/1 (1)</t>
  </si>
  <si>
    <t>Chodniki z kostki brukowej betonowej, grubość 8·cm, podsypka piaskowa z wypełnieniem spoin piaskiem, kostka szara - analogia ułożenie kostki na podsypce  piaskowej, przełożenie chodnika kostka - uzupełnienie na zjazdach</t>
  </si>
  <si>
    <t>3</t>
  </si>
  <si>
    <t>Odwodnienie dróg</t>
  </si>
  <si>
    <t>3.1</t>
  </si>
  <si>
    <t>KNR AT-03 0101-02</t>
  </si>
  <si>
    <t>Roboty remontowe - cięcie piłą nawierzchni bitumicznych na gł. 6-10 cm</t>
  </si>
  <si>
    <t>3.2</t>
  </si>
  <si>
    <t xml:space="preserve">D.03.02.01, D.04.06.01 </t>
  </si>
  <si>
    <t>KNR 218/625/2</t>
  </si>
  <si>
    <t>Studzienki ściekowe z gotowych elementów betonowe o śr.500 mm z osadnikiem bez syfonu - wpust ściekowy 620x420 typ ciężki D 400 poz. scalona  z wykonaniem wykopu, wykonaniem podłoża z betonu, obsypką i zasypką materiałem sypkim</t>
  </si>
  <si>
    <t>szt</t>
  </si>
  <si>
    <t>3.3</t>
  </si>
  <si>
    <t>D.03.02.01</t>
  </si>
  <si>
    <t>KSNR 1/505/3</t>
  </si>
  <si>
    <t>Przykanaliki z rur kielichowych z PVC o śr. nom. 200 mm - Poz. scalona wykop, rury wraz z podłożem oraz podsypką, obsypką i zasypką materiałem sypkim</t>
  </si>
  <si>
    <t>3.4</t>
  </si>
  <si>
    <t>D-02.00.00, D-03.02.01, D-04.04.02</t>
  </si>
  <si>
    <t>KSNR 1/502/4</t>
  </si>
  <si>
    <t>Rurociągi kanalizacyjne z tworzyw sztucznych - rury kielichowe z PVC o śr. nom. 315mm, Poz. scalona wykop, rury wraz z podłożem oraz podsypką, obsypką i zasypką materiałem sypkim</t>
  </si>
  <si>
    <t>3.6</t>
  </si>
  <si>
    <t>D-01.02.04,    D-02.00.00,   D-04.04.02,    D-06.02.01</t>
  </si>
  <si>
    <t>KNR 231/605/3</t>
  </si>
  <si>
    <t>szt.</t>
  </si>
  <si>
    <t>3.7</t>
  </si>
  <si>
    <t>D-02.00.00, D-02.01.01, D-03.02.01, D-04.06.01</t>
  </si>
  <si>
    <t>KNNR 4/1413/1 (2)</t>
  </si>
  <si>
    <t>Studnie rewizyjne z kręgów betonowych w gotowym wykopie, Fi 1000mm, głębokość do 3,0m, z pierścieniem odciążającym  poz. scalona  z wykonaniem wykopu, wykonaniem podłoża z betonu, obsypką i zasypką materiałem sypkim</t>
  </si>
  <si>
    <t>4</t>
  </si>
  <si>
    <t>Zjazdy</t>
  </si>
  <si>
    <t>4.1</t>
  </si>
  <si>
    <t>D-04.06.01</t>
  </si>
  <si>
    <t>KNR 231/109/01</t>
  </si>
  <si>
    <t>Podbudowa z betonu gr. 12cm - analogia podbudowa z betonu C12/15 o gr. 10cm - uzupełnienie na zjazdach</t>
  </si>
  <si>
    <t>4.2</t>
  </si>
  <si>
    <t>KNR 231/107/1</t>
  </si>
  <si>
    <t>Wyrównanie istniejącej podbudowy, tłuczniem sortowanym, zagęszczenie mechaniczne, średnia grubość warstwy po zagęszczeniu do 20cm - uzupełnienie na zjazdach</t>
  </si>
  <si>
    <t>5</t>
  </si>
  <si>
    <t>Roboty inne</t>
  </si>
  <si>
    <t>5.1</t>
  </si>
  <si>
    <t>D-07.02.01</t>
  </si>
  <si>
    <t>KNR 231/704/1</t>
  </si>
  <si>
    <t>Bariery ochronne stalowe, 1-stronne, masa 24·kg/m- analogia barierka ochronna U-11a</t>
  </si>
  <si>
    <t>5.2</t>
  </si>
  <si>
    <t>D-06.01.01</t>
  </si>
  <si>
    <t>KNR 1/507/01</t>
  </si>
  <si>
    <t>Humusowanie skarp z obsianiem przy grubości w-wy humusu 5cm</t>
  </si>
  <si>
    <t>*) Ceny jednostkowe i wartości robót należy podawać w złotych z dokładnością do jednego grosza.</t>
  </si>
  <si>
    <t>**) Podstawą płatności jest cena jednostkowa skalkulowana przez Wykonawcę za jednostkę obmiarową ustaloną dla danej pozycji kosztorysu.</t>
  </si>
  <si>
    <t>***) Cena jednostkowa pozycji kosztorysowej jest scalona, będzie uwzględniać wszystkie składniki : robocizna, materiały wraz z transportem,  sprzęt,  wszystkie czynności, wymagania i badania oraz koszty pośrednie składające się na jej wykonanie, określone dla tej roboty w SST i w dokumentacji projektowej oraz w przedmiarze robót.  Poz. Nr katalogowy ( KNNR, KNR) ma charakter pomocniczy.</t>
  </si>
  <si>
    <t>Cena jedn.</t>
  </si>
  <si>
    <t>Cena</t>
  </si>
  <si>
    <t>Kosztorys</t>
  </si>
  <si>
    <t>Wartość Netto:</t>
  </si>
  <si>
    <t>VAT 23%:</t>
  </si>
  <si>
    <t>Wartość Brutto:</t>
  </si>
  <si>
    <t>Przepusty rurowe pod zjazdami - ścianki czołowe dla rur o śr. 40 cm - poz. scalona - dopuszcza się gotowe elementy betonowe –  analogia dla rur o śr 30 cm</t>
  </si>
  <si>
    <t>KOSZTORYS OFERTOWY</t>
  </si>
  <si>
    <t>PRZEDMIAR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</si>
</sst>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000"/>
    <numFmt numFmtId="168" formatCode="#,##0.0"/>
    <numFmt numFmtId="169" formatCode="#,##0.000"/>
    <numFmt numFmtId="170" formatCode="#,##0.00000"/>
    <numFmt numFmtId="171" formatCode="#,##0.000000"/>
  </numFmts>
  <fonts count="46">
    <font>
      <sz val="10"/>
      <color indexed="8"/>
      <name val="Arial"/>
      <family val="2"/>
    </font>
    <font>
      <sz val="10"/>
      <name val="Arial"/>
      <family val="0"/>
    </font>
    <font>
      <b/>
      <sz val="11"/>
      <color indexed="20"/>
      <name val="MS Sans Serif"/>
      <family val="2"/>
    </font>
    <font>
      <b/>
      <sz val="11"/>
      <color indexed="17"/>
      <name val="MS Sans Serif"/>
      <family val="2"/>
    </font>
    <font>
      <b/>
      <sz val="10"/>
      <color indexed="10"/>
      <name val="MS Sans Serif"/>
      <family val="2"/>
    </font>
    <font>
      <sz val="8"/>
      <color indexed="8"/>
      <name val="MS Sans Serif"/>
      <family val="2"/>
    </font>
    <font>
      <sz val="8"/>
      <color indexed="8"/>
      <name val="Arial"/>
      <family val="0"/>
    </font>
    <font>
      <b/>
      <sz val="8"/>
      <color indexed="8"/>
      <name val="Czcionka tekstu podstawowego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49" fontId="3" fillId="0" borderId="16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5" fillId="0" borderId="22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vertical="top"/>
    </xf>
    <xf numFmtId="0" fontId="5" fillId="0" borderId="24" xfId="0" applyFont="1" applyBorder="1" applyAlignment="1">
      <alignment vertical="top"/>
    </xf>
    <xf numFmtId="167" fontId="0" fillId="0" borderId="0" xfId="0" applyNumberFormat="1" applyAlignment="1">
      <alignment/>
    </xf>
    <xf numFmtId="49" fontId="5" fillId="0" borderId="19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vertical="top"/>
    </xf>
    <xf numFmtId="0" fontId="5" fillId="0" borderId="21" xfId="0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4" fontId="5" fillId="0" borderId="17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4" fontId="5" fillId="0" borderId="23" xfId="0" applyNumberFormat="1" applyFont="1" applyFill="1" applyBorder="1" applyAlignment="1">
      <alignment vertical="top"/>
    </xf>
    <xf numFmtId="3" fontId="5" fillId="0" borderId="17" xfId="0" applyNumberFormat="1" applyFont="1" applyBorder="1" applyAlignment="1">
      <alignment vertical="top"/>
    </xf>
    <xf numFmtId="2" fontId="5" fillId="0" borderId="17" xfId="0" applyNumberFormat="1" applyFont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top"/>
    </xf>
    <xf numFmtId="0" fontId="5" fillId="0" borderId="26" xfId="0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4" fontId="5" fillId="0" borderId="28" xfId="0" applyNumberFormat="1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33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 vertical="top"/>
    </xf>
    <xf numFmtId="4" fontId="5" fillId="0" borderId="34" xfId="0" applyNumberFormat="1" applyFont="1" applyBorder="1" applyAlignment="1">
      <alignment/>
    </xf>
    <xf numFmtId="4" fontId="5" fillId="0" borderId="10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/>
    </xf>
    <xf numFmtId="4" fontId="5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4" fontId="5" fillId="0" borderId="25" xfId="0" applyNumberFormat="1" applyFont="1" applyBorder="1" applyAlignment="1">
      <alignment vertical="top"/>
    </xf>
    <xf numFmtId="4" fontId="8" fillId="0" borderId="35" xfId="0" applyNumberFormat="1" applyFont="1" applyBorder="1" applyAlignment="1">
      <alignment horizontal="right" vertical="top"/>
    </xf>
    <xf numFmtId="4" fontId="5" fillId="0" borderId="36" xfId="0" applyNumberFormat="1" applyFont="1" applyBorder="1" applyAlignment="1">
      <alignment vertical="top"/>
    </xf>
    <xf numFmtId="4" fontId="5" fillId="0" borderId="37" xfId="0" applyNumberFormat="1" applyFont="1" applyBorder="1" applyAlignment="1">
      <alignment/>
    </xf>
    <xf numFmtId="0" fontId="9" fillId="0" borderId="22" xfId="0" applyFont="1" applyBorder="1" applyAlignment="1">
      <alignment vertical="center"/>
    </xf>
    <xf numFmtId="4" fontId="9" fillId="0" borderId="24" xfId="0" applyNumberFormat="1" applyFont="1" applyBorder="1" applyAlignment="1">
      <alignment vertical="top"/>
    </xf>
    <xf numFmtId="0" fontId="10" fillId="0" borderId="16" xfId="0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2" fontId="11" fillId="0" borderId="38" xfId="0" applyNumberFormat="1" applyFont="1" applyBorder="1" applyAlignment="1">
      <alignment horizontal="left" vertical="center" wrapText="1"/>
    </xf>
    <xf numFmtId="4" fontId="11" fillId="0" borderId="37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vertical="top"/>
    </xf>
    <xf numFmtId="49" fontId="5" fillId="0" borderId="40" xfId="0" applyNumberFormat="1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1" xfId="0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vertical="top"/>
    </xf>
    <xf numFmtId="4" fontId="5" fillId="0" borderId="43" xfId="0" applyNumberFormat="1" applyFont="1" applyBorder="1" applyAlignment="1">
      <alignment/>
    </xf>
    <xf numFmtId="0" fontId="7" fillId="0" borderId="44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0" fillId="0" borderId="47" xfId="0" applyBorder="1" applyAlignment="1">
      <alignment horizontal="center" vertical="center"/>
    </xf>
    <xf numFmtId="166" fontId="5" fillId="0" borderId="23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69" fontId="5" fillId="0" borderId="23" xfId="0" applyNumberFormat="1" applyFont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41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9">
      <selection activeCell="O17" sqref="O17"/>
    </sheetView>
  </sheetViews>
  <sheetFormatPr defaultColWidth="9.00390625" defaultRowHeight="12.75"/>
  <cols>
    <col min="1" max="1" width="8.7109375" style="0" customWidth="1"/>
    <col min="2" max="2" width="9.57421875" style="0" customWidth="1"/>
    <col min="3" max="3" width="14.7109375" style="0" customWidth="1"/>
    <col min="4" max="4" width="62.421875" style="0" customWidth="1"/>
    <col min="5" max="5" width="6.28125" style="1" customWidth="1"/>
    <col min="6" max="6" width="9.421875" style="0" customWidth="1"/>
    <col min="7" max="7" width="8.421875" style="0" customWidth="1"/>
    <col min="8" max="8" width="11.7109375" style="0" customWidth="1"/>
    <col min="9" max="9" width="11.57421875" style="0" customWidth="1"/>
    <col min="10" max="10" width="10.140625" style="2" customWidth="1"/>
    <col min="11" max="14" width="10.140625" style="0" customWidth="1"/>
  </cols>
  <sheetData>
    <row r="1" spans="1:7" ht="24.75" customHeight="1" thickBot="1">
      <c r="A1" s="106" t="s">
        <v>133</v>
      </c>
      <c r="B1" s="106"/>
      <c r="C1" s="106"/>
      <c r="D1" s="106"/>
      <c r="E1" s="106"/>
      <c r="F1" s="106"/>
      <c r="G1" s="106"/>
    </row>
    <row r="2" spans="1:7" ht="26.25" thickBo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6" t="s">
        <v>6</v>
      </c>
    </row>
    <row r="3" spans="1:10" s="12" customFormat="1" ht="30" customHeight="1">
      <c r="A3" s="7"/>
      <c r="B3" s="8"/>
      <c r="C3" s="8" t="s">
        <v>7</v>
      </c>
      <c r="D3" s="8" t="s">
        <v>8</v>
      </c>
      <c r="E3" s="9"/>
      <c r="F3" s="10"/>
      <c r="G3" s="11"/>
      <c r="J3" s="13"/>
    </row>
    <row r="4" spans="1:10" s="12" customFormat="1" ht="16.5" customHeight="1">
      <c r="A4" s="14"/>
      <c r="B4" s="15"/>
      <c r="C4" s="15" t="s">
        <v>9</v>
      </c>
      <c r="D4" s="15" t="s">
        <v>10</v>
      </c>
      <c r="E4" s="16"/>
      <c r="F4" s="17"/>
      <c r="G4" s="18"/>
      <c r="J4" s="13"/>
    </row>
    <row r="5" spans="1:10" s="12" customFormat="1" ht="23.25" customHeight="1">
      <c r="A5" s="19"/>
      <c r="B5" s="20"/>
      <c r="C5" s="20" t="s">
        <v>9</v>
      </c>
      <c r="D5" s="20" t="s">
        <v>11</v>
      </c>
      <c r="E5" s="21"/>
      <c r="F5" s="22"/>
      <c r="G5" s="23"/>
      <c r="J5" s="13"/>
    </row>
    <row r="6" spans="1:7" ht="18" customHeight="1">
      <c r="A6" s="24" t="s">
        <v>12</v>
      </c>
      <c r="B6" s="25"/>
      <c r="C6" s="25" t="s">
        <v>13</v>
      </c>
      <c r="D6" s="25" t="s">
        <v>14</v>
      </c>
      <c r="E6" s="26"/>
      <c r="F6" s="27"/>
      <c r="G6" s="28"/>
    </row>
    <row r="7" spans="1:9" ht="24" customHeight="1">
      <c r="A7" s="29" t="s">
        <v>15</v>
      </c>
      <c r="B7" s="30" t="s">
        <v>16</v>
      </c>
      <c r="C7" s="30" t="s">
        <v>17</v>
      </c>
      <c r="D7" s="30" t="s">
        <v>18</v>
      </c>
      <c r="E7" s="31" t="s">
        <v>19</v>
      </c>
      <c r="F7" s="32">
        <f>0.708-0.398</f>
        <v>0.30999999999999994</v>
      </c>
      <c r="G7" s="33">
        <v>1</v>
      </c>
      <c r="H7" s="2"/>
      <c r="I7" s="34"/>
    </row>
    <row r="8" spans="1:11" ht="27.75" customHeight="1">
      <c r="A8" s="35" t="s">
        <v>20</v>
      </c>
      <c r="B8" s="36" t="s">
        <v>21</v>
      </c>
      <c r="C8" s="36" t="s">
        <v>22</v>
      </c>
      <c r="D8" s="36" t="s">
        <v>23</v>
      </c>
      <c r="E8" s="37" t="s">
        <v>24</v>
      </c>
      <c r="F8" s="38">
        <v>77.1</v>
      </c>
      <c r="G8" s="39">
        <v>1</v>
      </c>
      <c r="H8" s="2"/>
      <c r="K8" s="2"/>
    </row>
    <row r="9" spans="1:7" ht="18.75" customHeight="1">
      <c r="A9" s="24" t="s">
        <v>25</v>
      </c>
      <c r="B9" s="25"/>
      <c r="C9" s="25" t="s">
        <v>13</v>
      </c>
      <c r="D9" s="25" t="s">
        <v>26</v>
      </c>
      <c r="E9" s="26"/>
      <c r="F9" s="40"/>
      <c r="G9" s="28"/>
    </row>
    <row r="10" spans="1:7" ht="35.25" customHeight="1">
      <c r="A10" s="29" t="s">
        <v>27</v>
      </c>
      <c r="B10" s="30" t="s">
        <v>28</v>
      </c>
      <c r="C10" s="30" t="s">
        <v>29</v>
      </c>
      <c r="D10" s="30" t="s">
        <v>30</v>
      </c>
      <c r="E10" s="31" t="s">
        <v>31</v>
      </c>
      <c r="F10" s="41">
        <f>310*2*0.2</f>
        <v>124</v>
      </c>
      <c r="G10" s="33">
        <v>1</v>
      </c>
    </row>
    <row r="11" spans="1:7" ht="24.75" customHeight="1">
      <c r="A11" s="42" t="s">
        <v>32</v>
      </c>
      <c r="B11" s="36" t="s">
        <v>33</v>
      </c>
      <c r="C11" s="36" t="s">
        <v>34</v>
      </c>
      <c r="D11" s="36" t="s">
        <v>35</v>
      </c>
      <c r="E11" s="37" t="s">
        <v>31</v>
      </c>
      <c r="F11" s="43">
        <f>310+50</f>
        <v>360</v>
      </c>
      <c r="G11" s="39">
        <v>1</v>
      </c>
    </row>
    <row r="12" spans="1:8" ht="35.25" customHeight="1">
      <c r="A12" s="29" t="s">
        <v>36</v>
      </c>
      <c r="B12" s="44" t="s">
        <v>37</v>
      </c>
      <c r="C12" s="44" t="s">
        <v>38</v>
      </c>
      <c r="D12" s="44" t="s">
        <v>39</v>
      </c>
      <c r="E12" s="45" t="s">
        <v>24</v>
      </c>
      <c r="F12" s="46">
        <f>0.65*310+169</f>
        <v>370.5</v>
      </c>
      <c r="G12" s="47">
        <v>1</v>
      </c>
      <c r="H12" s="2"/>
    </row>
    <row r="13" spans="1:7" ht="33" customHeight="1">
      <c r="A13" s="42" t="s">
        <v>40</v>
      </c>
      <c r="B13" s="44" t="s">
        <v>37</v>
      </c>
      <c r="C13" s="44" t="s">
        <v>29</v>
      </c>
      <c r="D13" s="44" t="s">
        <v>41</v>
      </c>
      <c r="E13" s="45" t="s">
        <v>31</v>
      </c>
      <c r="F13" s="46">
        <f>0.6*370.5+169*0.4</f>
        <v>289.90000000000003</v>
      </c>
      <c r="G13" s="47">
        <v>1</v>
      </c>
    </row>
    <row r="14" spans="1:7" ht="33" customHeight="1">
      <c r="A14" s="29" t="s">
        <v>42</v>
      </c>
      <c r="B14" s="44" t="s">
        <v>33</v>
      </c>
      <c r="C14" s="44" t="s">
        <v>43</v>
      </c>
      <c r="D14" s="44" t="s">
        <v>44</v>
      </c>
      <c r="E14" s="45" t="s">
        <v>31</v>
      </c>
      <c r="F14" s="43">
        <f>F11-F13</f>
        <v>70.09999999999997</v>
      </c>
      <c r="G14" s="47">
        <v>1</v>
      </c>
    </row>
    <row r="15" spans="1:7" ht="24" customHeight="1">
      <c r="A15" s="42" t="s">
        <v>45</v>
      </c>
      <c r="B15" s="44" t="s">
        <v>46</v>
      </c>
      <c r="C15" s="44" t="s">
        <v>47</v>
      </c>
      <c r="D15" s="44" t="s">
        <v>48</v>
      </c>
      <c r="E15" s="45" t="s">
        <v>49</v>
      </c>
      <c r="F15" s="46">
        <f>F7*1000</f>
        <v>309.99999999999994</v>
      </c>
      <c r="G15" s="47">
        <v>1</v>
      </c>
    </row>
    <row r="16" spans="1:7" ht="33" customHeight="1">
      <c r="A16" s="29" t="s">
        <v>50</v>
      </c>
      <c r="B16" s="44" t="s">
        <v>51</v>
      </c>
      <c r="C16" s="44" t="s">
        <v>52</v>
      </c>
      <c r="D16" s="44" t="s">
        <v>53</v>
      </c>
      <c r="E16" s="45" t="s">
        <v>49</v>
      </c>
      <c r="F16" s="46">
        <f>F7*1000</f>
        <v>309.99999999999994</v>
      </c>
      <c r="G16" s="47">
        <v>1</v>
      </c>
    </row>
    <row r="17" spans="1:7" ht="24" customHeight="1">
      <c r="A17" s="42" t="s">
        <v>54</v>
      </c>
      <c r="B17" s="44" t="s">
        <v>55</v>
      </c>
      <c r="C17" s="44" t="s">
        <v>56</v>
      </c>
      <c r="D17" s="44" t="s">
        <v>57</v>
      </c>
      <c r="E17" s="45" t="s">
        <v>49</v>
      </c>
      <c r="F17" s="46">
        <f>F15+2</f>
        <v>311.99999999999994</v>
      </c>
      <c r="G17" s="47">
        <v>1</v>
      </c>
    </row>
    <row r="18" spans="1:7" ht="25.5" customHeight="1">
      <c r="A18" s="29" t="s">
        <v>58</v>
      </c>
      <c r="B18" s="44" t="s">
        <v>59</v>
      </c>
      <c r="C18" s="44" t="s">
        <v>60</v>
      </c>
      <c r="D18" s="44" t="s">
        <v>61</v>
      </c>
      <c r="E18" s="45" t="s">
        <v>24</v>
      </c>
      <c r="F18" s="46">
        <v>388</v>
      </c>
      <c r="G18" s="47">
        <v>1</v>
      </c>
    </row>
    <row r="19" spans="1:7" ht="25.5" customHeight="1">
      <c r="A19" s="42" t="s">
        <v>62</v>
      </c>
      <c r="B19" s="44" t="s">
        <v>59</v>
      </c>
      <c r="C19" s="44" t="s">
        <v>63</v>
      </c>
      <c r="D19" s="48" t="s">
        <v>64</v>
      </c>
      <c r="E19" s="45" t="s">
        <v>24</v>
      </c>
      <c r="F19" s="49">
        <v>169</v>
      </c>
      <c r="G19" s="47">
        <v>1</v>
      </c>
    </row>
    <row r="20" spans="1:7" ht="25.5" customHeight="1">
      <c r="A20" s="29" t="s">
        <v>65</v>
      </c>
      <c r="B20" s="44" t="s">
        <v>59</v>
      </c>
      <c r="C20" s="44" t="s">
        <v>60</v>
      </c>
      <c r="D20" s="44" t="s">
        <v>66</v>
      </c>
      <c r="E20" s="45" t="s">
        <v>24</v>
      </c>
      <c r="F20" s="46">
        <f>F19</f>
        <v>169</v>
      </c>
      <c r="G20" s="47">
        <v>1</v>
      </c>
    </row>
    <row r="21" spans="1:7" ht="26.25" customHeight="1">
      <c r="A21" s="42" t="s">
        <v>67</v>
      </c>
      <c r="B21" s="44" t="s">
        <v>68</v>
      </c>
      <c r="C21" s="44" t="s">
        <v>69</v>
      </c>
      <c r="D21" s="44" t="s">
        <v>70</v>
      </c>
      <c r="E21" s="45" t="s">
        <v>24</v>
      </c>
      <c r="F21" s="46">
        <f>F18</f>
        <v>388</v>
      </c>
      <c r="G21" s="47">
        <v>1</v>
      </c>
    </row>
    <row r="22" spans="1:7" ht="26.25" customHeight="1">
      <c r="A22" s="29" t="s">
        <v>71</v>
      </c>
      <c r="B22" s="44" t="s">
        <v>68</v>
      </c>
      <c r="C22" s="44" t="s">
        <v>72</v>
      </c>
      <c r="D22" s="44" t="s">
        <v>73</v>
      </c>
      <c r="E22" s="45" t="s">
        <v>24</v>
      </c>
      <c r="F22" s="46">
        <f>F19</f>
        <v>169</v>
      </c>
      <c r="G22" s="47">
        <v>1</v>
      </c>
    </row>
    <row r="23" spans="1:11" ht="36.75" customHeight="1">
      <c r="A23" s="50" t="s">
        <v>74</v>
      </c>
      <c r="B23" s="36" t="s">
        <v>68</v>
      </c>
      <c r="C23" s="36" t="s">
        <v>75</v>
      </c>
      <c r="D23" s="36" t="s">
        <v>76</v>
      </c>
      <c r="E23" s="37" t="s">
        <v>24</v>
      </c>
      <c r="F23" s="38">
        <v>25</v>
      </c>
      <c r="G23" s="39">
        <v>1</v>
      </c>
      <c r="H23" s="2"/>
      <c r="K23" s="2"/>
    </row>
    <row r="24" spans="1:7" ht="18.75" customHeight="1">
      <c r="A24" s="24" t="s">
        <v>77</v>
      </c>
      <c r="B24" s="51"/>
      <c r="C24" s="25" t="s">
        <v>13</v>
      </c>
      <c r="D24" s="25" t="s">
        <v>78</v>
      </c>
      <c r="E24" s="52"/>
      <c r="F24" s="53"/>
      <c r="G24" s="28"/>
    </row>
    <row r="25" spans="1:7" ht="15.75" customHeight="1">
      <c r="A25" s="29" t="s">
        <v>79</v>
      </c>
      <c r="B25" s="30" t="s">
        <v>21</v>
      </c>
      <c r="C25" s="30" t="s">
        <v>80</v>
      </c>
      <c r="D25" s="30" t="s">
        <v>81</v>
      </c>
      <c r="E25" s="31" t="s">
        <v>49</v>
      </c>
      <c r="F25" s="54">
        <f>F15</f>
        <v>309.99999999999994</v>
      </c>
      <c r="G25" s="33">
        <v>1</v>
      </c>
    </row>
    <row r="26" spans="1:7" ht="35.25" customHeight="1">
      <c r="A26" s="29" t="s">
        <v>82</v>
      </c>
      <c r="B26" s="44" t="s">
        <v>83</v>
      </c>
      <c r="C26" s="30" t="s">
        <v>84</v>
      </c>
      <c r="D26" s="30" t="s">
        <v>85</v>
      </c>
      <c r="E26" s="45" t="s">
        <v>86</v>
      </c>
      <c r="F26" s="55">
        <v>3</v>
      </c>
      <c r="G26" s="47">
        <v>1</v>
      </c>
    </row>
    <row r="27" spans="1:7" ht="25.5" customHeight="1">
      <c r="A27" s="29" t="s">
        <v>87</v>
      </c>
      <c r="B27" s="44" t="s">
        <v>88</v>
      </c>
      <c r="C27" s="44" t="s">
        <v>89</v>
      </c>
      <c r="D27" s="44" t="s">
        <v>90</v>
      </c>
      <c r="E27" s="45" t="s">
        <v>49</v>
      </c>
      <c r="F27" s="46">
        <v>15</v>
      </c>
      <c r="G27" s="47">
        <v>1</v>
      </c>
    </row>
    <row r="28" spans="1:7" ht="35.25" customHeight="1">
      <c r="A28" s="29" t="s">
        <v>91</v>
      </c>
      <c r="B28" s="44" t="s">
        <v>92</v>
      </c>
      <c r="C28" s="44" t="s">
        <v>93</v>
      </c>
      <c r="D28" s="44" t="s">
        <v>94</v>
      </c>
      <c r="E28" s="45" t="s">
        <v>49</v>
      </c>
      <c r="F28" s="56">
        <v>192</v>
      </c>
      <c r="G28" s="47">
        <v>1</v>
      </c>
    </row>
    <row r="29" spans="1:7" ht="35.25" customHeight="1">
      <c r="A29" s="29" t="s">
        <v>95</v>
      </c>
      <c r="B29" s="44" t="s">
        <v>96</v>
      </c>
      <c r="C29" s="57" t="s">
        <v>97</v>
      </c>
      <c r="D29" s="44" t="s">
        <v>131</v>
      </c>
      <c r="E29" s="58" t="s">
        <v>98</v>
      </c>
      <c r="F29" s="59">
        <v>1</v>
      </c>
      <c r="G29" s="47">
        <v>1</v>
      </c>
    </row>
    <row r="30" spans="1:7" ht="33.75" customHeight="1">
      <c r="A30" s="29" t="s">
        <v>99</v>
      </c>
      <c r="B30" s="44" t="s">
        <v>100</v>
      </c>
      <c r="C30" s="44" t="s">
        <v>101</v>
      </c>
      <c r="D30" s="44" t="s">
        <v>102</v>
      </c>
      <c r="E30" s="45" t="s">
        <v>98</v>
      </c>
      <c r="F30" s="55">
        <v>6</v>
      </c>
      <c r="G30" s="47">
        <v>1</v>
      </c>
    </row>
    <row r="31" spans="1:7" ht="18" customHeight="1">
      <c r="A31" s="24" t="s">
        <v>103</v>
      </c>
      <c r="B31" s="25"/>
      <c r="C31" s="25" t="s">
        <v>13</v>
      </c>
      <c r="D31" s="25" t="s">
        <v>104</v>
      </c>
      <c r="E31" s="26"/>
      <c r="F31" s="40"/>
      <c r="G31" s="28"/>
    </row>
    <row r="32" spans="1:7" ht="22.5" customHeight="1">
      <c r="A32" s="29" t="s">
        <v>105</v>
      </c>
      <c r="B32" s="30" t="s">
        <v>106</v>
      </c>
      <c r="C32" s="60" t="s">
        <v>107</v>
      </c>
      <c r="D32" s="30" t="s">
        <v>108</v>
      </c>
      <c r="E32" s="31" t="s">
        <v>24</v>
      </c>
      <c r="F32" s="41">
        <v>20</v>
      </c>
      <c r="G32" s="33">
        <v>1</v>
      </c>
    </row>
    <row r="33" spans="1:7" ht="26.25" customHeight="1">
      <c r="A33" s="61" t="s">
        <v>109</v>
      </c>
      <c r="B33" s="44" t="s">
        <v>59</v>
      </c>
      <c r="C33" s="44" t="s">
        <v>110</v>
      </c>
      <c r="D33" s="44" t="s">
        <v>111</v>
      </c>
      <c r="E33" s="45" t="s">
        <v>24</v>
      </c>
      <c r="F33" s="46">
        <v>50</v>
      </c>
      <c r="G33" s="47">
        <v>1</v>
      </c>
    </row>
    <row r="34" spans="1:7" ht="18.75" customHeight="1">
      <c r="A34" s="24" t="s">
        <v>112</v>
      </c>
      <c r="B34" s="25"/>
      <c r="C34" s="25" t="s">
        <v>13</v>
      </c>
      <c r="D34" s="25" t="s">
        <v>113</v>
      </c>
      <c r="E34" s="26"/>
      <c r="F34" s="40"/>
      <c r="G34" s="28"/>
    </row>
    <row r="35" spans="1:7" ht="17.25" customHeight="1">
      <c r="A35" s="42" t="s">
        <v>114</v>
      </c>
      <c r="B35" s="44" t="s">
        <v>115</v>
      </c>
      <c r="C35" s="44" t="s">
        <v>116</v>
      </c>
      <c r="D35" s="44" t="s">
        <v>117</v>
      </c>
      <c r="E35" s="45" t="s">
        <v>49</v>
      </c>
      <c r="F35" s="56">
        <v>6</v>
      </c>
      <c r="G35" s="47">
        <v>1</v>
      </c>
    </row>
    <row r="36" spans="1:8" ht="15" customHeight="1">
      <c r="A36" s="42" t="s">
        <v>118</v>
      </c>
      <c r="B36" s="62" t="s">
        <v>119</v>
      </c>
      <c r="C36" s="62" t="s">
        <v>120</v>
      </c>
      <c r="D36" s="62" t="s">
        <v>121</v>
      </c>
      <c r="E36" s="45" t="s">
        <v>24</v>
      </c>
      <c r="F36" s="63">
        <f>310*0.5</f>
        <v>155</v>
      </c>
      <c r="G36" s="64">
        <v>1</v>
      </c>
      <c r="H36" s="2"/>
    </row>
    <row r="37" spans="1:12" ht="13.5" customHeight="1">
      <c r="A37" s="103" t="s">
        <v>122</v>
      </c>
      <c r="B37" s="103"/>
      <c r="C37" s="103"/>
      <c r="D37" s="103"/>
      <c r="E37" s="103"/>
      <c r="F37" s="103"/>
      <c r="G37" s="103"/>
      <c r="I37" s="2"/>
      <c r="K37" s="2"/>
      <c r="L37" s="2"/>
    </row>
    <row r="38" spans="1:7" ht="17.25" customHeight="1">
      <c r="A38" s="104" t="s">
        <v>123</v>
      </c>
      <c r="B38" s="104"/>
      <c r="C38" s="104"/>
      <c r="D38" s="104"/>
      <c r="E38" s="104"/>
      <c r="F38" s="104"/>
      <c r="G38" s="104"/>
    </row>
    <row r="39" spans="1:14" ht="36.75" customHeight="1">
      <c r="A39" s="105" t="s">
        <v>124</v>
      </c>
      <c r="B39" s="105"/>
      <c r="C39" s="105"/>
      <c r="D39" s="105"/>
      <c r="E39" s="105"/>
      <c r="F39" s="105"/>
      <c r="G39" s="105"/>
      <c r="I39" s="2"/>
      <c r="N39" s="2"/>
    </row>
  </sheetData>
  <sheetProtection selectLockedCells="1" selectUnlockedCells="1"/>
  <mergeCells count="4">
    <mergeCell ref="A37:G37"/>
    <mergeCell ref="A38:G38"/>
    <mergeCell ref="A39:G39"/>
    <mergeCell ref="A1:G1"/>
  </mergeCells>
  <printOptions/>
  <pageMargins left="0.39375" right="0.39375" top="0.5902777777777778" bottom="0.5902777777777778" header="0.5118055555555555" footer="0.511805555555555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34">
      <selection activeCell="K14" sqref="K14"/>
    </sheetView>
  </sheetViews>
  <sheetFormatPr defaultColWidth="9.00390625" defaultRowHeight="12.75"/>
  <cols>
    <col min="1" max="1" width="7.57421875" style="0" customWidth="1"/>
    <col min="2" max="2" width="10.140625" style="0" customWidth="1"/>
    <col min="3" max="3" width="14.57421875" style="0" customWidth="1"/>
    <col min="4" max="4" width="62.421875" style="0" customWidth="1"/>
    <col min="5" max="5" width="6.28125" style="1" customWidth="1"/>
    <col min="6" max="6" width="9.421875" style="0" customWidth="1"/>
    <col min="7" max="7" width="6.7109375" style="0" customWidth="1"/>
    <col min="8" max="8" width="12.421875" style="65" customWidth="1"/>
    <col min="9" max="9" width="12.8515625" style="0" customWidth="1"/>
    <col min="10" max="10" width="11.7109375" style="0" customWidth="1"/>
    <col min="11" max="11" width="11.57421875" style="0" customWidth="1"/>
    <col min="12" max="12" width="10.140625" style="2" customWidth="1"/>
    <col min="13" max="16" width="10.140625" style="0" customWidth="1"/>
  </cols>
  <sheetData>
    <row r="1" spans="1:9" ht="27" customHeight="1" thickBot="1">
      <c r="A1" s="106" t="s">
        <v>132</v>
      </c>
      <c r="B1" s="106"/>
      <c r="C1" s="106"/>
      <c r="D1" s="106"/>
      <c r="E1" s="106"/>
      <c r="F1" s="106"/>
      <c r="G1" s="106"/>
      <c r="H1" s="106"/>
      <c r="I1" s="106"/>
    </row>
    <row r="2" spans="1:9" ht="26.25" thickBot="1">
      <c r="A2" s="6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95" t="s">
        <v>6</v>
      </c>
      <c r="H2" s="66" t="s">
        <v>125</v>
      </c>
      <c r="I2" s="95" t="s">
        <v>126</v>
      </c>
    </row>
    <row r="3" spans="1:12" s="12" customFormat="1" ht="30" customHeight="1">
      <c r="A3" s="7"/>
      <c r="B3" s="8"/>
      <c r="C3" s="8" t="s">
        <v>127</v>
      </c>
      <c r="D3" s="8" t="s">
        <v>8</v>
      </c>
      <c r="E3" s="9"/>
      <c r="F3" s="10"/>
      <c r="G3" s="67"/>
      <c r="H3" s="68"/>
      <c r="I3" s="11"/>
      <c r="L3" s="13"/>
    </row>
    <row r="4" spans="1:12" s="12" customFormat="1" ht="16.5" customHeight="1">
      <c r="A4" s="14"/>
      <c r="B4" s="15"/>
      <c r="C4" s="15" t="s">
        <v>9</v>
      </c>
      <c r="D4" s="15" t="s">
        <v>10</v>
      </c>
      <c r="E4" s="16"/>
      <c r="F4" s="17"/>
      <c r="G4" s="69"/>
      <c r="H4" s="70"/>
      <c r="I4" s="71"/>
      <c r="L4" s="13"/>
    </row>
    <row r="5" spans="1:12" s="12" customFormat="1" ht="23.25" customHeight="1">
      <c r="A5" s="19"/>
      <c r="B5" s="20"/>
      <c r="C5" s="20" t="s">
        <v>9</v>
      </c>
      <c r="D5" s="20" t="s">
        <v>11</v>
      </c>
      <c r="E5" s="21"/>
      <c r="F5" s="22"/>
      <c r="G5" s="72"/>
      <c r="H5" s="73"/>
      <c r="I5" s="39"/>
      <c r="L5" s="13"/>
    </row>
    <row r="6" spans="1:9" ht="18" customHeight="1" thickBot="1">
      <c r="A6" s="24" t="s">
        <v>12</v>
      </c>
      <c r="B6" s="25"/>
      <c r="C6" s="25" t="s">
        <v>13</v>
      </c>
      <c r="D6" s="25" t="s">
        <v>14</v>
      </c>
      <c r="E6" s="26"/>
      <c r="F6" s="27"/>
      <c r="G6" s="74"/>
      <c r="H6" s="75"/>
      <c r="I6" s="76"/>
    </row>
    <row r="7" spans="1:11" ht="24" customHeight="1">
      <c r="A7" s="29" t="s">
        <v>15</v>
      </c>
      <c r="B7" s="30" t="s">
        <v>16</v>
      </c>
      <c r="C7" s="30" t="s">
        <v>17</v>
      </c>
      <c r="D7" s="30" t="s">
        <v>18</v>
      </c>
      <c r="E7" s="31" t="s">
        <v>19</v>
      </c>
      <c r="F7" s="107">
        <f>0.708-0.398</f>
        <v>0.30999999999999994</v>
      </c>
      <c r="G7" s="108">
        <v>1</v>
      </c>
      <c r="H7" s="77"/>
      <c r="I7" s="78"/>
      <c r="J7" s="2"/>
      <c r="K7" s="34"/>
    </row>
    <row r="8" spans="1:13" ht="27.75" customHeight="1" thickBot="1">
      <c r="A8" s="35" t="s">
        <v>20</v>
      </c>
      <c r="B8" s="36" t="s">
        <v>21</v>
      </c>
      <c r="C8" s="36" t="s">
        <v>22</v>
      </c>
      <c r="D8" s="36" t="s">
        <v>23</v>
      </c>
      <c r="E8" s="37" t="s">
        <v>24</v>
      </c>
      <c r="F8" s="109">
        <v>77.1</v>
      </c>
      <c r="G8" s="110">
        <v>1</v>
      </c>
      <c r="H8" s="79"/>
      <c r="I8" s="80"/>
      <c r="J8" s="2"/>
      <c r="M8" s="2"/>
    </row>
    <row r="9" spans="1:9" ht="18.75" customHeight="1" thickBot="1">
      <c r="A9" s="24" t="s">
        <v>25</v>
      </c>
      <c r="B9" s="25"/>
      <c r="C9" s="25" t="s">
        <v>13</v>
      </c>
      <c r="D9" s="25" t="s">
        <v>26</v>
      </c>
      <c r="E9" s="26"/>
      <c r="F9" s="111"/>
      <c r="G9" s="112"/>
      <c r="H9" s="81"/>
      <c r="I9" s="82"/>
    </row>
    <row r="10" spans="1:9" ht="35.25" customHeight="1">
      <c r="A10" s="29" t="s">
        <v>27</v>
      </c>
      <c r="B10" s="30" t="s">
        <v>28</v>
      </c>
      <c r="C10" s="30" t="s">
        <v>29</v>
      </c>
      <c r="D10" s="30" t="s">
        <v>30</v>
      </c>
      <c r="E10" s="31" t="s">
        <v>31</v>
      </c>
      <c r="F10" s="113">
        <f>310*2*0.2</f>
        <v>124</v>
      </c>
      <c r="G10" s="108">
        <v>1</v>
      </c>
      <c r="H10" s="77"/>
      <c r="I10" s="78"/>
    </row>
    <row r="11" spans="1:9" ht="24.75" customHeight="1">
      <c r="A11" s="42" t="s">
        <v>32</v>
      </c>
      <c r="B11" s="36" t="s">
        <v>33</v>
      </c>
      <c r="C11" s="36" t="s">
        <v>34</v>
      </c>
      <c r="D11" s="36" t="s">
        <v>35</v>
      </c>
      <c r="E11" s="37" t="s">
        <v>31</v>
      </c>
      <c r="F11" s="114">
        <f>310+50</f>
        <v>360</v>
      </c>
      <c r="G11" s="110">
        <v>1</v>
      </c>
      <c r="H11" s="83"/>
      <c r="I11" s="78"/>
    </row>
    <row r="12" spans="1:10" ht="35.25" customHeight="1">
      <c r="A12" s="29" t="s">
        <v>36</v>
      </c>
      <c r="B12" s="44" t="s">
        <v>37</v>
      </c>
      <c r="C12" s="44" t="s">
        <v>38</v>
      </c>
      <c r="D12" s="44" t="s">
        <v>39</v>
      </c>
      <c r="E12" s="45" t="s">
        <v>24</v>
      </c>
      <c r="F12" s="115">
        <f>0.65*310+169</f>
        <v>370.5</v>
      </c>
      <c r="G12" s="116">
        <v>1</v>
      </c>
      <c r="H12" s="83"/>
      <c r="I12" s="78"/>
      <c r="J12" s="2"/>
    </row>
    <row r="13" spans="1:9" ht="33" customHeight="1">
      <c r="A13" s="42" t="s">
        <v>40</v>
      </c>
      <c r="B13" s="44" t="s">
        <v>37</v>
      </c>
      <c r="C13" s="44" t="s">
        <v>29</v>
      </c>
      <c r="D13" s="44" t="s">
        <v>41</v>
      </c>
      <c r="E13" s="45" t="s">
        <v>31</v>
      </c>
      <c r="F13" s="115">
        <f>0.6*370.5+169*0.4</f>
        <v>289.90000000000003</v>
      </c>
      <c r="G13" s="116">
        <v>1</v>
      </c>
      <c r="H13" s="83"/>
      <c r="I13" s="78"/>
    </row>
    <row r="14" spans="1:9" ht="33" customHeight="1">
      <c r="A14" s="29" t="s">
        <v>42</v>
      </c>
      <c r="B14" s="44" t="s">
        <v>33</v>
      </c>
      <c r="C14" s="44" t="s">
        <v>43</v>
      </c>
      <c r="D14" s="44" t="s">
        <v>44</v>
      </c>
      <c r="E14" s="45" t="s">
        <v>31</v>
      </c>
      <c r="F14" s="114">
        <f>F11-F13</f>
        <v>70.09999999999997</v>
      </c>
      <c r="G14" s="117">
        <v>1</v>
      </c>
      <c r="H14" s="83"/>
      <c r="I14" s="78"/>
    </row>
    <row r="15" spans="1:9" ht="24" customHeight="1">
      <c r="A15" s="42" t="s">
        <v>45</v>
      </c>
      <c r="B15" s="44" t="s">
        <v>46</v>
      </c>
      <c r="C15" s="44" t="s">
        <v>47</v>
      </c>
      <c r="D15" s="44" t="s">
        <v>48</v>
      </c>
      <c r="E15" s="45" t="s">
        <v>49</v>
      </c>
      <c r="F15" s="115">
        <f>F7*1000</f>
        <v>309.99999999999994</v>
      </c>
      <c r="G15" s="116">
        <v>1</v>
      </c>
      <c r="H15" s="77"/>
      <c r="I15" s="78"/>
    </row>
    <row r="16" spans="1:9" ht="33" customHeight="1">
      <c r="A16" s="29" t="s">
        <v>50</v>
      </c>
      <c r="B16" s="44" t="s">
        <v>51</v>
      </c>
      <c r="C16" s="44" t="s">
        <v>52</v>
      </c>
      <c r="D16" s="44" t="s">
        <v>53</v>
      </c>
      <c r="E16" s="45" t="s">
        <v>49</v>
      </c>
      <c r="F16" s="115">
        <f>F7*1000</f>
        <v>309.99999999999994</v>
      </c>
      <c r="G16" s="117">
        <v>1</v>
      </c>
      <c r="H16" s="83"/>
      <c r="I16" s="78"/>
    </row>
    <row r="17" spans="1:9" ht="24" customHeight="1">
      <c r="A17" s="42" t="s">
        <v>54</v>
      </c>
      <c r="B17" s="44" t="s">
        <v>55</v>
      </c>
      <c r="C17" s="44" t="s">
        <v>56</v>
      </c>
      <c r="D17" s="44" t="s">
        <v>57</v>
      </c>
      <c r="E17" s="45" t="s">
        <v>49</v>
      </c>
      <c r="F17" s="115">
        <f>F15+2</f>
        <v>311.99999999999994</v>
      </c>
      <c r="G17" s="116">
        <v>1</v>
      </c>
      <c r="H17" s="83"/>
      <c r="I17" s="78"/>
    </row>
    <row r="18" spans="1:9" ht="25.5" customHeight="1">
      <c r="A18" s="29" t="s">
        <v>58</v>
      </c>
      <c r="B18" s="44" t="s">
        <v>59</v>
      </c>
      <c r="C18" s="44" t="s">
        <v>60</v>
      </c>
      <c r="D18" s="44" t="s">
        <v>61</v>
      </c>
      <c r="E18" s="45" t="s">
        <v>24</v>
      </c>
      <c r="F18" s="115">
        <v>388</v>
      </c>
      <c r="G18" s="116">
        <v>1</v>
      </c>
      <c r="H18" s="83"/>
      <c r="I18" s="78"/>
    </row>
    <row r="19" spans="1:9" ht="25.5" customHeight="1">
      <c r="A19" s="97" t="s">
        <v>62</v>
      </c>
      <c r="B19" s="98" t="s">
        <v>59</v>
      </c>
      <c r="C19" s="98" t="s">
        <v>63</v>
      </c>
      <c r="D19" s="99" t="s">
        <v>64</v>
      </c>
      <c r="E19" s="100" t="s">
        <v>24</v>
      </c>
      <c r="F19" s="118">
        <v>169</v>
      </c>
      <c r="G19" s="119">
        <v>1</v>
      </c>
      <c r="H19" s="101"/>
      <c r="I19" s="102"/>
    </row>
    <row r="20" spans="1:9" ht="25.5" customHeight="1">
      <c r="A20" s="29" t="s">
        <v>65</v>
      </c>
      <c r="B20" s="30" t="s">
        <v>59</v>
      </c>
      <c r="C20" s="30" t="s">
        <v>60</v>
      </c>
      <c r="D20" s="30" t="s">
        <v>66</v>
      </c>
      <c r="E20" s="31" t="s">
        <v>24</v>
      </c>
      <c r="F20" s="120">
        <f>F19</f>
        <v>169</v>
      </c>
      <c r="G20" s="108">
        <v>1</v>
      </c>
      <c r="H20" s="96"/>
      <c r="I20" s="78"/>
    </row>
    <row r="21" spans="1:9" ht="26.25" customHeight="1">
      <c r="A21" s="42" t="s">
        <v>67</v>
      </c>
      <c r="B21" s="44" t="s">
        <v>68</v>
      </c>
      <c r="C21" s="44" t="s">
        <v>69</v>
      </c>
      <c r="D21" s="44" t="s">
        <v>70</v>
      </c>
      <c r="E21" s="45" t="s">
        <v>24</v>
      </c>
      <c r="F21" s="115">
        <f>F18</f>
        <v>388</v>
      </c>
      <c r="G21" s="116">
        <v>1</v>
      </c>
      <c r="H21" s="83"/>
      <c r="I21" s="78"/>
    </row>
    <row r="22" spans="1:9" ht="26.25" customHeight="1">
      <c r="A22" s="29" t="s">
        <v>71</v>
      </c>
      <c r="B22" s="44" t="s">
        <v>68</v>
      </c>
      <c r="C22" s="44" t="s">
        <v>72</v>
      </c>
      <c r="D22" s="44" t="s">
        <v>73</v>
      </c>
      <c r="E22" s="45" t="s">
        <v>24</v>
      </c>
      <c r="F22" s="115">
        <f>F19</f>
        <v>169</v>
      </c>
      <c r="G22" s="116">
        <v>1</v>
      </c>
      <c r="H22" s="84"/>
      <c r="I22" s="78"/>
    </row>
    <row r="23" spans="1:13" ht="36.75" customHeight="1" thickBot="1">
      <c r="A23" s="50" t="s">
        <v>74</v>
      </c>
      <c r="B23" s="36" t="s">
        <v>68</v>
      </c>
      <c r="C23" s="36" t="s">
        <v>75</v>
      </c>
      <c r="D23" s="36" t="s">
        <v>76</v>
      </c>
      <c r="E23" s="37" t="s">
        <v>24</v>
      </c>
      <c r="F23" s="109">
        <v>25</v>
      </c>
      <c r="G23" s="110">
        <v>1</v>
      </c>
      <c r="H23" s="79"/>
      <c r="I23" s="80"/>
      <c r="J23" s="2"/>
      <c r="M23" s="2"/>
    </row>
    <row r="24" spans="1:9" ht="18.75" customHeight="1" thickBot="1">
      <c r="A24" s="24" t="s">
        <v>77</v>
      </c>
      <c r="B24" s="51"/>
      <c r="C24" s="25" t="s">
        <v>13</v>
      </c>
      <c r="D24" s="25" t="s">
        <v>78</v>
      </c>
      <c r="E24" s="52"/>
      <c r="F24" s="52"/>
      <c r="G24" s="112"/>
      <c r="H24" s="81"/>
      <c r="I24" s="82"/>
    </row>
    <row r="25" spans="1:9" ht="15.75" customHeight="1">
      <c r="A25" s="29" t="s">
        <v>79</v>
      </c>
      <c r="B25" s="30" t="s">
        <v>21</v>
      </c>
      <c r="C25" s="30" t="s">
        <v>80</v>
      </c>
      <c r="D25" s="30" t="s">
        <v>81</v>
      </c>
      <c r="E25" s="31" t="s">
        <v>49</v>
      </c>
      <c r="F25" s="121">
        <f>F15</f>
        <v>309.99999999999994</v>
      </c>
      <c r="G25" s="108">
        <v>1</v>
      </c>
      <c r="H25" s="85"/>
      <c r="I25" s="78"/>
    </row>
    <row r="26" spans="1:9" ht="35.25" customHeight="1">
      <c r="A26" s="29" t="s">
        <v>82</v>
      </c>
      <c r="B26" s="44" t="s">
        <v>83</v>
      </c>
      <c r="C26" s="30" t="s">
        <v>84</v>
      </c>
      <c r="D26" s="30" t="s">
        <v>85</v>
      </c>
      <c r="E26" s="45" t="s">
        <v>86</v>
      </c>
      <c r="F26" s="122">
        <v>3</v>
      </c>
      <c r="G26" s="116">
        <v>1</v>
      </c>
      <c r="H26" s="79"/>
      <c r="I26" s="78"/>
    </row>
    <row r="27" spans="1:9" ht="25.5" customHeight="1">
      <c r="A27" s="29" t="s">
        <v>87</v>
      </c>
      <c r="B27" s="44" t="s">
        <v>88</v>
      </c>
      <c r="C27" s="44" t="s">
        <v>89</v>
      </c>
      <c r="D27" s="44" t="s">
        <v>90</v>
      </c>
      <c r="E27" s="45" t="s">
        <v>49</v>
      </c>
      <c r="F27" s="115">
        <v>15</v>
      </c>
      <c r="G27" s="116">
        <v>1</v>
      </c>
      <c r="H27" s="79"/>
      <c r="I27" s="78"/>
    </row>
    <row r="28" spans="1:9" ht="35.25" customHeight="1">
      <c r="A28" s="29" t="s">
        <v>91</v>
      </c>
      <c r="B28" s="44" t="s">
        <v>92</v>
      </c>
      <c r="C28" s="44" t="s">
        <v>93</v>
      </c>
      <c r="D28" s="44" t="s">
        <v>94</v>
      </c>
      <c r="E28" s="45" t="s">
        <v>49</v>
      </c>
      <c r="F28" s="123">
        <v>192</v>
      </c>
      <c r="G28" s="117">
        <v>1</v>
      </c>
      <c r="H28" s="83"/>
      <c r="I28" s="78"/>
    </row>
    <row r="29" spans="1:9" ht="35.25" customHeight="1">
      <c r="A29" s="29" t="s">
        <v>95</v>
      </c>
      <c r="B29" s="44" t="s">
        <v>96</v>
      </c>
      <c r="C29" s="57" t="s">
        <v>97</v>
      </c>
      <c r="D29" s="44" t="s">
        <v>131</v>
      </c>
      <c r="E29" s="58" t="s">
        <v>98</v>
      </c>
      <c r="F29" s="124">
        <v>1</v>
      </c>
      <c r="G29" s="117">
        <v>1</v>
      </c>
      <c r="H29" s="83"/>
      <c r="I29" s="78"/>
    </row>
    <row r="30" spans="1:9" ht="33.75" customHeight="1" thickBot="1">
      <c r="A30" s="29" t="s">
        <v>99</v>
      </c>
      <c r="B30" s="44" t="s">
        <v>100</v>
      </c>
      <c r="C30" s="44" t="s">
        <v>101</v>
      </c>
      <c r="D30" s="44" t="s">
        <v>102</v>
      </c>
      <c r="E30" s="45" t="s">
        <v>98</v>
      </c>
      <c r="F30" s="122">
        <v>6</v>
      </c>
      <c r="G30" s="116">
        <v>1</v>
      </c>
      <c r="H30" s="83"/>
      <c r="I30" s="78"/>
    </row>
    <row r="31" spans="1:9" ht="18" customHeight="1" thickBot="1">
      <c r="A31" s="24" t="s">
        <v>103</v>
      </c>
      <c r="B31" s="25"/>
      <c r="C31" s="25" t="s">
        <v>13</v>
      </c>
      <c r="D31" s="25" t="s">
        <v>104</v>
      </c>
      <c r="E31" s="26"/>
      <c r="F31" s="111"/>
      <c r="G31" s="112"/>
      <c r="H31" s="81"/>
      <c r="I31" s="82"/>
    </row>
    <row r="32" spans="1:9" ht="22.5" customHeight="1">
      <c r="A32" s="29" t="s">
        <v>105</v>
      </c>
      <c r="B32" s="30" t="s">
        <v>106</v>
      </c>
      <c r="C32" s="60" t="s">
        <v>107</v>
      </c>
      <c r="D32" s="30" t="s">
        <v>108</v>
      </c>
      <c r="E32" s="31" t="s">
        <v>24</v>
      </c>
      <c r="F32" s="120">
        <v>20</v>
      </c>
      <c r="G32" s="108">
        <v>1</v>
      </c>
      <c r="H32" s="77"/>
      <c r="I32" s="78"/>
    </row>
    <row r="33" spans="1:9" ht="26.25" customHeight="1" thickBot="1">
      <c r="A33" s="61" t="s">
        <v>109</v>
      </c>
      <c r="B33" s="44" t="s">
        <v>59</v>
      </c>
      <c r="C33" s="44" t="s">
        <v>110</v>
      </c>
      <c r="D33" s="44" t="s">
        <v>111</v>
      </c>
      <c r="E33" s="45" t="s">
        <v>24</v>
      </c>
      <c r="F33" s="115">
        <v>50</v>
      </c>
      <c r="G33" s="117">
        <v>1</v>
      </c>
      <c r="H33" s="86"/>
      <c r="I33" s="78"/>
    </row>
    <row r="34" spans="1:9" ht="18.75" customHeight="1" thickBot="1">
      <c r="A34" s="24" t="s">
        <v>112</v>
      </c>
      <c r="B34" s="25"/>
      <c r="C34" s="25" t="s">
        <v>13</v>
      </c>
      <c r="D34" s="25" t="s">
        <v>113</v>
      </c>
      <c r="E34" s="26"/>
      <c r="F34" s="111"/>
      <c r="G34" s="112"/>
      <c r="H34" s="81"/>
      <c r="I34" s="82"/>
    </row>
    <row r="35" spans="1:9" ht="17.25" customHeight="1">
      <c r="A35" s="42" t="s">
        <v>114</v>
      </c>
      <c r="B35" s="44" t="s">
        <v>115</v>
      </c>
      <c r="C35" s="44" t="s">
        <v>116</v>
      </c>
      <c r="D35" s="44" t="s">
        <v>117</v>
      </c>
      <c r="E35" s="45" t="s">
        <v>49</v>
      </c>
      <c r="F35" s="123">
        <v>6</v>
      </c>
      <c r="G35" s="117">
        <v>1</v>
      </c>
      <c r="H35" s="84"/>
      <c r="I35" s="78"/>
    </row>
    <row r="36" spans="1:10" ht="15" customHeight="1" thickBot="1">
      <c r="A36" s="42" t="s">
        <v>118</v>
      </c>
      <c r="B36" s="62" t="s">
        <v>119</v>
      </c>
      <c r="C36" s="62" t="s">
        <v>120</v>
      </c>
      <c r="D36" s="62" t="s">
        <v>121</v>
      </c>
      <c r="E36" s="45" t="s">
        <v>24</v>
      </c>
      <c r="F36" s="125">
        <f>310*0.5</f>
        <v>155</v>
      </c>
      <c r="G36" s="126">
        <v>1</v>
      </c>
      <c r="H36" s="87"/>
      <c r="I36" s="88"/>
      <c r="J36" s="2"/>
    </row>
    <row r="37" spans="1:14" ht="13.5" customHeight="1">
      <c r="A37" s="103" t="s">
        <v>122</v>
      </c>
      <c r="B37" s="103"/>
      <c r="C37" s="103"/>
      <c r="D37" s="103"/>
      <c r="E37" s="103"/>
      <c r="F37" s="103"/>
      <c r="G37" s="103"/>
      <c r="H37" s="89" t="s">
        <v>128</v>
      </c>
      <c r="I37" s="90"/>
      <c r="K37" s="2"/>
      <c r="M37" s="2"/>
      <c r="N37" s="2"/>
    </row>
    <row r="38" spans="1:9" ht="17.25" customHeight="1">
      <c r="A38" s="104" t="s">
        <v>123</v>
      </c>
      <c r="B38" s="104"/>
      <c r="C38" s="104"/>
      <c r="D38" s="104"/>
      <c r="E38" s="104"/>
      <c r="F38" s="104"/>
      <c r="G38" s="104"/>
      <c r="H38" s="91" t="s">
        <v>129</v>
      </c>
      <c r="I38" s="92"/>
    </row>
    <row r="39" spans="1:16" ht="36.75" customHeight="1">
      <c r="A39" s="105" t="s">
        <v>124</v>
      </c>
      <c r="B39" s="105"/>
      <c r="C39" s="105"/>
      <c r="D39" s="105"/>
      <c r="E39" s="105"/>
      <c r="F39" s="105"/>
      <c r="G39" s="105"/>
      <c r="H39" s="93" t="s">
        <v>130</v>
      </c>
      <c r="I39" s="94"/>
      <c r="K39" s="2"/>
      <c r="P39" s="2"/>
    </row>
  </sheetData>
  <sheetProtection selectLockedCells="1" selectUnlockedCells="1"/>
  <mergeCells count="4">
    <mergeCell ref="A37:G37"/>
    <mergeCell ref="A38:G38"/>
    <mergeCell ref="A39:G39"/>
    <mergeCell ref="A1:I1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Pulchny</dc:creator>
  <cp:keywords/>
  <dc:description/>
  <cp:lastModifiedBy>Marta Zięba</cp:lastModifiedBy>
  <cp:lastPrinted>2022-06-28T10:33:34Z</cp:lastPrinted>
  <dcterms:created xsi:type="dcterms:W3CDTF">2022-06-10T08:52:44Z</dcterms:created>
  <dcterms:modified xsi:type="dcterms:W3CDTF">2022-06-29T05:41:03Z</dcterms:modified>
  <cp:category/>
  <cp:version/>
  <cp:contentType/>
  <cp:contentStatus/>
</cp:coreProperties>
</file>